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tabRatio="373" activeTab="0"/>
  </bookViews>
  <sheets>
    <sheet name="Contents" sheetId="1" r:id="rId1"/>
    <sheet name="Table_1" sheetId="2" r:id="rId2"/>
    <sheet name="Table_2" sheetId="3" r:id="rId3"/>
    <sheet name="Table_3" sheetId="4" r:id="rId4"/>
  </sheets>
  <definedNames>
    <definedName name="TopOfTable_Table_1">'Table_1'!$A$2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16">#REF!</definedName>
    <definedName name="TopOfTable_Table_17">#REF!</definedName>
    <definedName name="TopOfTable_Table_18">#REF!</definedName>
    <definedName name="TopOfTable_Table_19">#REF!</definedName>
    <definedName name="TopOfTable_Table_2">'Table_2'!$A$2</definedName>
    <definedName name="TopOfTable_Table_20">#REF!</definedName>
    <definedName name="TopOfTable_Table_21">#REF!</definedName>
    <definedName name="TopOfTable_Table_22">#REF!</definedName>
    <definedName name="TopOfTable_Table_23">#REF!</definedName>
    <definedName name="TopOfTable_Table_24">#REF!</definedName>
    <definedName name="TopOfTable_Table_25">#REF!</definedName>
    <definedName name="TopOfTable_Table_26">#REF!</definedName>
    <definedName name="TopOfTable_Table_27">#REF!</definedName>
    <definedName name="TopOfTable_Table_28">#REF!</definedName>
    <definedName name="TopOfTable_Table_29">#REF!</definedName>
    <definedName name="TopOfTable_Table_3">'Table_3'!$A$2</definedName>
    <definedName name="TopOfTable_Table_30">#REF!</definedName>
    <definedName name="TopOfTable_Table_31">#REF!</definedName>
    <definedName name="TopOfTable_Table_32">#REF!</definedName>
    <definedName name="TopOfTable_Table_3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Average total personal income for entire Cape York NRM region</t>
        </r>
      </text>
    </comment>
  </commentList>
</comments>
</file>

<file path=xl/sharedStrings.xml><?xml version="1.0" encoding="utf-8"?>
<sst xmlns="http://schemas.openxmlformats.org/spreadsheetml/2006/main" count="197" uniqueCount="106">
  <si>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</si>
  <si>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</si>
  <si>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</si>
  <si>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</si>
  <si>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</si>
  <si>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</si>
  <si>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</si>
  <si>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2007-08</t>
  </si>
  <si>
    <t>2008-09</t>
  </si>
  <si>
    <t>2009-10</t>
  </si>
  <si>
    <t>2010-11</t>
  </si>
  <si>
    <t>2011-12</t>
  </si>
  <si>
    <t>Australia</t>
  </si>
  <si>
    <t>© Commonwealth of Australia 2015</t>
  </si>
  <si>
    <t>For further information about these and related statistics, contact the National Information and Referral Service on 1300 135 070 or Mark Lound on Canberra (02) 6252 6325</t>
  </si>
  <si>
    <t>na</t>
  </si>
  <si>
    <t>2012-13</t>
  </si>
  <si>
    <t>Table 1. Profiles, NRM Regions, Great Barrier Reef Region, Queensland and Australia</t>
  </si>
  <si>
    <t>Table 2. Terrestrial and Marine Ecosystem Condition and River Loads, Great Barrier Reef Region, 2007-08 to 2012-13, Index (2007-08 =100)</t>
  </si>
  <si>
    <t>Table 3. Ecosystem Service Flows (Physical and Monetary Measures) and Value Of Production, Great Barrier Reef Region, 2007-08 to 2012-13</t>
  </si>
  <si>
    <t>Profiles, NRM Regions, Great Barrier Reef Region, Queensland and Australia</t>
  </si>
  <si>
    <t>Terrestrial and Marine Ecosystem Condition and River Loads, Great Barrier Reef Region, 2007-08 to 2012-13, Index (2007-08 =100)</t>
  </si>
  <si>
    <t>Ecosystem Service Flows (Physical and Monetary Measures) and Value Of Production, Great Barrier Reef Region, 2007-08 to 2012-13</t>
  </si>
  <si>
    <t>4680.0.55.001 Information Paper: An Experimental Ecosystem Account for the Great Barrier Reef Region, 2015</t>
  </si>
  <si>
    <t>Released at 11:30 am (Canberra time) Thurs 16 Apr 2015</t>
  </si>
  <si>
    <t>Information Paper: An Experimental Ecosystem Account for the Great Barrier Reef Region, 2015</t>
  </si>
  <si>
    <t>Population</t>
  </si>
  <si>
    <t>Aborginal and Torres Strait Islander persons</t>
  </si>
  <si>
    <t>Persons born overseas</t>
  </si>
  <si>
    <t>Great Barrier Reef Region - Terrestrial Domain</t>
  </si>
  <si>
    <t>Population density</t>
  </si>
  <si>
    <t>Average total  personal income (excl. government pensions)</t>
  </si>
  <si>
    <t>2011 Census</t>
  </si>
  <si>
    <t>30 June 2014</t>
  </si>
  <si>
    <t>NRM Region</t>
  </si>
  <si>
    <t>Numbers ('000s)</t>
  </si>
  <si>
    <t>% of population</t>
  </si>
  <si>
    <t>Area (sq km)</t>
  </si>
  <si>
    <t>Persons per sq km</t>
  </si>
  <si>
    <t>Dollars ($)</t>
  </si>
  <si>
    <t>Burdekin</t>
  </si>
  <si>
    <t>Burnett Mary</t>
  </si>
  <si>
    <t>Cape York (reef-draining basin area)</t>
  </si>
  <si>
    <t>Fitzroy</t>
  </si>
  <si>
    <t>Mackay Whitsunday</t>
  </si>
  <si>
    <t>Wet Tropics</t>
  </si>
  <si>
    <t>GBR Region</t>
  </si>
  <si>
    <t>Queensland</t>
  </si>
  <si>
    <t>sq km - square kilometres</t>
  </si>
  <si>
    <t>Terrestrial Condition</t>
  </si>
  <si>
    <t>River Loads</t>
  </si>
  <si>
    <t>Marine Condition</t>
  </si>
  <si>
    <t>Average NPP</t>
  </si>
  <si>
    <t>Solids</t>
  </si>
  <si>
    <t>Nitrogen</t>
  </si>
  <si>
    <t>Phosphorous</t>
  </si>
  <si>
    <t>Coral</t>
  </si>
  <si>
    <t>Water Quality</t>
  </si>
  <si>
    <t>Seagrass</t>
  </si>
  <si>
    <t>Fish numbers</t>
  </si>
  <si>
    <t>points</t>
  </si>
  <si>
    <t>NPP - Net Primary Productivity</t>
  </si>
  <si>
    <t>na - not available</t>
  </si>
  <si>
    <t>Domain</t>
  </si>
  <si>
    <t>Terrestrial</t>
  </si>
  <si>
    <t>River</t>
  </si>
  <si>
    <t>Marine</t>
  </si>
  <si>
    <t>Industry/Activity</t>
  </si>
  <si>
    <t>Agricultural Industry Production</t>
  </si>
  <si>
    <t>Tourism</t>
  </si>
  <si>
    <t>Fishing and Aquacultural Production</t>
  </si>
  <si>
    <t>Indigenous</t>
  </si>
  <si>
    <t>Service type</t>
  </si>
  <si>
    <t>Nutrition and Materials - Biomass</t>
  </si>
  <si>
    <t>Ecosystem</t>
  </si>
  <si>
    <t xml:space="preserve">Experiential Use of Landscape </t>
  </si>
  <si>
    <t>Indigenous interaction with landscape</t>
  </si>
  <si>
    <t>Buffering and</t>
  </si>
  <si>
    <t>Dilution of Freshwater Ecosystems - Rivers</t>
  </si>
  <si>
    <t>Experiential Use of Seascape</t>
  </si>
  <si>
    <t>Interaction</t>
  </si>
  <si>
    <t>Service</t>
  </si>
  <si>
    <t>Direct Tourism</t>
  </si>
  <si>
    <t>Attenuation of</t>
  </si>
  <si>
    <t>with Seascape</t>
  </si>
  <si>
    <t>Mass Flows</t>
  </si>
  <si>
    <t>Nutrition</t>
  </si>
  <si>
    <t>Materials - Biomass</t>
  </si>
  <si>
    <t xml:space="preserve">Visitor Nights </t>
  </si>
  <si>
    <t>Consumption</t>
  </si>
  <si>
    <t>Tourism Rent</t>
  </si>
  <si>
    <t>Visits</t>
  </si>
  <si>
    <t>Production</t>
  </si>
  <si>
    <t>Food for Humans</t>
  </si>
  <si>
    <t>Plant and Animal Products</t>
  </si>
  <si>
    <t>Fertilisers</t>
  </si>
  <si>
    <t>Food and Animal Products</t>
  </si>
  <si>
    <t>Unit</t>
  </si>
  <si>
    <t>Weight</t>
  </si>
  <si>
    <t>Current prices</t>
  </si>
  <si>
    <t>Numbers</t>
  </si>
  <si>
    <t>'000 tonnes</t>
  </si>
  <si>
    <t>$ million</t>
  </si>
  <si>
    <t>millions</t>
  </si>
  <si>
    <t xml:space="preserve">tonnes </t>
  </si>
  <si>
    <t xml:space="preserve">                 Australian Bureau of Statistics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</si>
</sst>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_-* #,##0_-;\-* #,##0_-;_-* &quot;-&quot;??_-;_-@_-"/>
    <numFmt numFmtId="167" formatCode="0;\-0;0;@"/>
    <numFmt numFmtId="168" formatCode="0.0"/>
    <numFmt numFmtId="169" formatCode="_-* #,##0.0_-;\-* #,##0.0_-;_-* &quot;-&quot;??_-;_-@_-"/>
    <numFmt numFmtId="170" formatCode="0.0;\-0.0;0.0;@"/>
    <numFmt numFmtId="171" formatCode="#,##0_ ;\-#,##0\ "/>
    <numFmt numFmtId="172" formatCode="#,##0.0_ ;\-#,##0.0\ "/>
  </numFmts>
  <fonts count="7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sz val="8"/>
      <color theme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Protection="0">
      <alignment horizontal="center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Protection="0">
      <alignment horizontal="center" textRotation="90"/>
    </xf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32" borderId="7" applyNumberFormat="0" applyFont="0" applyAlignment="0" applyProtection="0"/>
    <xf numFmtId="0" fontId="54" fillId="27" borderId="8" applyNumberFormat="0" applyAlignment="0" applyProtection="0"/>
    <xf numFmtId="9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 wrapText="1"/>
    </xf>
    <xf numFmtId="0" fontId="5" fillId="0" borderId="0" xfId="62" applyFont="1" applyBorder="1" applyAlignment="1">
      <alignment horizontal="right"/>
      <protection/>
    </xf>
    <xf numFmtId="0" fontId="5" fillId="0" borderId="0" xfId="66" applyFont="1" applyAlignment="1">
      <alignment horizontal="left" wrapText="1"/>
      <protection/>
    </xf>
    <xf numFmtId="0" fontId="4" fillId="0" borderId="0" xfId="66" applyFont="1" applyAlignment="1">
      <alignment horizontal="right" wrapText="1"/>
      <protection/>
    </xf>
    <xf numFmtId="0" fontId="5" fillId="0" borderId="0" xfId="67" applyFont="1" applyBorder="1" applyAlignment="1">
      <alignment horizontal="left" wrapText="1"/>
      <protection/>
    </xf>
    <xf numFmtId="0" fontId="4" fillId="0" borderId="0" xfId="67" applyFont="1" applyBorder="1" applyAlignment="1">
      <alignment horizontal="right" wrapText="1"/>
      <protection/>
    </xf>
    <xf numFmtId="0" fontId="60" fillId="0" borderId="0" xfId="67" applyFont="1" applyBorder="1" applyAlignment="1">
      <alignment horizontal="left"/>
      <protection/>
    </xf>
    <xf numFmtId="166" fontId="60" fillId="0" borderId="0" xfId="42" applyNumberFormat="1" applyFont="1" applyBorder="1" applyAlignment="1">
      <alignment horizontal="right"/>
    </xf>
    <xf numFmtId="0" fontId="59" fillId="0" borderId="0" xfId="0" applyFont="1" applyAlignment="1">
      <alignment horizontal="left"/>
    </xf>
    <xf numFmtId="0" fontId="62" fillId="0" borderId="0" xfId="0" applyNumberFormat="1" applyFont="1" applyAlignment="1">
      <alignment horizontal="right"/>
    </xf>
    <xf numFmtId="0" fontId="64" fillId="0" borderId="0" xfId="56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3" fillId="0" borderId="0" xfId="67" applyFont="1" applyBorder="1" applyAlignment="1">
      <alignment horizontal="left"/>
      <protection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2" fontId="67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horizontal="right" wrapText="1"/>
    </xf>
    <xf numFmtId="3" fontId="67" fillId="0" borderId="0" xfId="0" applyNumberFormat="1" applyFont="1" applyBorder="1" applyAlignment="1">
      <alignment horizontal="right" wrapText="1"/>
    </xf>
    <xf numFmtId="168" fontId="67" fillId="0" borderId="0" xfId="0" applyNumberFormat="1" applyFont="1" applyBorder="1" applyAlignment="1">
      <alignment horizontal="right" wrapText="1"/>
    </xf>
    <xf numFmtId="3" fontId="67" fillId="0" borderId="0" xfId="0" applyNumberFormat="1" applyFont="1" applyBorder="1" applyAlignment="1" quotePrefix="1">
      <alignment horizontal="right" wrapText="1"/>
    </xf>
    <xf numFmtId="2" fontId="66" fillId="0" borderId="0" xfId="0" applyNumberFormat="1" applyFont="1" applyBorder="1" applyAlignment="1">
      <alignment vertical="center" wrapText="1"/>
    </xf>
    <xf numFmtId="165" fontId="66" fillId="0" borderId="0" xfId="0" applyNumberFormat="1" applyFont="1" applyBorder="1" applyAlignment="1">
      <alignment horizontal="right" vertical="center" wrapText="1"/>
    </xf>
    <xf numFmtId="168" fontId="66" fillId="0" borderId="0" xfId="0" applyNumberFormat="1" applyFont="1" applyBorder="1" applyAlignment="1">
      <alignment horizontal="right" vertical="center" wrapText="1"/>
    </xf>
    <xf numFmtId="3" fontId="66" fillId="0" borderId="0" xfId="0" applyNumberFormat="1" applyFont="1" applyBorder="1" applyAlignment="1">
      <alignment horizontal="right" vertical="center" wrapText="1"/>
    </xf>
    <xf numFmtId="2" fontId="67" fillId="0" borderId="0" xfId="0" applyNumberFormat="1" applyFont="1" applyBorder="1" applyAlignment="1">
      <alignment vertical="center" wrapText="1"/>
    </xf>
    <xf numFmtId="165" fontId="67" fillId="0" borderId="0" xfId="0" applyNumberFormat="1" applyFont="1" applyBorder="1" applyAlignment="1">
      <alignment horizontal="right" vertical="center" wrapText="1"/>
    </xf>
    <xf numFmtId="168" fontId="67" fillId="0" borderId="0" xfId="0" applyNumberFormat="1" applyFont="1" applyBorder="1" applyAlignment="1">
      <alignment horizontal="right" vertical="center" wrapText="1"/>
    </xf>
    <xf numFmtId="3" fontId="67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66" fillId="0" borderId="0" xfId="0" applyNumberFormat="1" applyFont="1" applyBorder="1" applyAlignment="1">
      <alignment wrapText="1"/>
    </xf>
    <xf numFmtId="2" fontId="66" fillId="0" borderId="0" xfId="0" applyNumberFormat="1" applyFont="1" applyBorder="1" applyAlignment="1">
      <alignment horizontal="right" wrapText="1"/>
    </xf>
    <xf numFmtId="3" fontId="66" fillId="0" borderId="0" xfId="0" applyNumberFormat="1" applyFont="1" applyBorder="1" applyAlignment="1">
      <alignment horizontal="right" wrapText="1"/>
    </xf>
    <xf numFmtId="168" fontId="66" fillId="0" borderId="0" xfId="0" applyNumberFormat="1" applyFont="1" applyBorder="1" applyAlignment="1">
      <alignment horizontal="right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168" fontId="6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68" fillId="33" borderId="0" xfId="0" applyFont="1" applyFill="1" applyAlignment="1">
      <alignment horizontal="left" vertical="center" indent="10"/>
    </xf>
    <xf numFmtId="0" fontId="69" fillId="0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56" applyFont="1" applyAlignment="1">
      <alignment horizontal="left"/>
    </xf>
    <xf numFmtId="0" fontId="65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65" fillId="0" borderId="0" xfId="0" applyFont="1" applyAlignment="1">
      <alignment horizontal="left"/>
    </xf>
    <xf numFmtId="0" fontId="3" fillId="0" borderId="0" xfId="62" applyFont="1" applyBorder="1" applyAlignment="1">
      <alignment horizontal="left"/>
      <protection/>
    </xf>
    <xf numFmtId="0" fontId="67" fillId="0" borderId="11" xfId="0" applyFont="1" applyBorder="1" applyAlignment="1">
      <alignment horizontal="center" vertical="center"/>
    </xf>
    <xf numFmtId="0" fontId="3" fillId="0" borderId="0" xfId="66" applyFont="1" applyAlignment="1">
      <alignment horizontal="left"/>
      <protection/>
    </xf>
    <xf numFmtId="3" fontId="66" fillId="0" borderId="0" xfId="0" applyNumberFormat="1" applyFont="1" applyBorder="1" applyAlignment="1">
      <alignment vertical="center"/>
    </xf>
    <xf numFmtId="165" fontId="66" fillId="0" borderId="0" xfId="0" applyNumberFormat="1" applyFont="1" applyBorder="1" applyAlignment="1">
      <alignment vertical="center"/>
    </xf>
    <xf numFmtId="172" fontId="66" fillId="0" borderId="0" xfId="42" applyNumberFormat="1" applyFont="1" applyBorder="1" applyAlignment="1">
      <alignment vertical="center"/>
    </xf>
    <xf numFmtId="171" fontId="66" fillId="0" borderId="0" xfId="42" applyNumberFormat="1" applyFont="1" applyBorder="1" applyAlignment="1">
      <alignment vertical="center"/>
    </xf>
    <xf numFmtId="1" fontId="66" fillId="0" borderId="0" xfId="0" applyNumberFormat="1" applyFont="1" applyBorder="1" applyAlignment="1">
      <alignment horizontal="right" vertical="center"/>
    </xf>
    <xf numFmtId="168" fontId="66" fillId="0" borderId="0" xfId="0" applyNumberFormat="1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165" fontId="66" fillId="0" borderId="0" xfId="0" applyNumberFormat="1" applyFont="1" applyBorder="1" applyAlignment="1">
      <alignment horizontal="right" vertical="center"/>
    </xf>
    <xf numFmtId="169" fontId="66" fillId="0" borderId="0" xfId="42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12" xfId="0" applyFont="1" applyBorder="1" applyAlignment="1">
      <alignment horizontal="right" wrapText="1"/>
    </xf>
    <xf numFmtId="0" fontId="67" fillId="0" borderId="13" xfId="0" applyFont="1" applyBorder="1" applyAlignment="1">
      <alignment horizontal="right" wrapText="1"/>
    </xf>
    <xf numFmtId="0" fontId="67" fillId="0" borderId="0" xfId="0" applyFont="1" applyBorder="1" applyAlignment="1">
      <alignment horizontal="right" wrapText="1"/>
    </xf>
    <xf numFmtId="0" fontId="67" fillId="0" borderId="0" xfId="0" applyFont="1" applyBorder="1" applyAlignment="1" quotePrefix="1">
      <alignment horizontal="right" wrapText="1"/>
    </xf>
    <xf numFmtId="0" fontId="67" fillId="0" borderId="12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right" wrapText="1"/>
    </xf>
    <xf numFmtId="0" fontId="67" fillId="0" borderId="12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wrapText="1"/>
    </xf>
    <xf numFmtId="43" fontId="67" fillId="0" borderId="13" xfId="42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right" wrapText="1"/>
    </xf>
    <xf numFmtId="0" fontId="67" fillId="0" borderId="12" xfId="0" applyFont="1" applyFill="1" applyBorder="1" applyAlignment="1">
      <alignment horizontal="right" wrapText="1"/>
    </xf>
    <xf numFmtId="0" fontId="67" fillId="0" borderId="12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43" fontId="67" fillId="0" borderId="13" xfId="42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6" fillId="0" borderId="12" xfId="0" applyFont="1" applyBorder="1" applyAlignment="1">
      <alignment horizontal="right" wrapText="1"/>
    </xf>
    <xf numFmtId="0" fontId="66" fillId="0" borderId="13" xfId="0" applyFont="1" applyBorder="1" applyAlignment="1">
      <alignment horizontal="right" wrapText="1"/>
    </xf>
    <xf numFmtId="0" fontId="66" fillId="0" borderId="0" xfId="0" applyFont="1" applyBorder="1" applyAlignment="1">
      <alignment horizontal="right" wrapText="1"/>
    </xf>
    <xf numFmtId="43" fontId="66" fillId="0" borderId="13" xfId="42" applyFont="1" applyBorder="1" applyAlignment="1">
      <alignment horizontal="right" wrapText="1"/>
    </xf>
    <xf numFmtId="43" fontId="66" fillId="0" borderId="0" xfId="42" applyFont="1" applyBorder="1" applyAlignment="1">
      <alignment horizontal="right" wrapText="1"/>
    </xf>
    <xf numFmtId="0" fontId="66" fillId="0" borderId="14" xfId="0" applyFont="1" applyBorder="1" applyAlignment="1" quotePrefix="1">
      <alignment horizontal="right" wrapText="1"/>
    </xf>
    <xf numFmtId="0" fontId="66" fillId="0" borderId="15" xfId="0" applyFont="1" applyBorder="1" applyAlignment="1">
      <alignment horizontal="right" wrapText="1"/>
    </xf>
    <xf numFmtId="0" fontId="66" fillId="0" borderId="11" xfId="0" applyFont="1" applyBorder="1" applyAlignment="1" quotePrefix="1">
      <alignment horizontal="right" wrapText="1"/>
    </xf>
    <xf numFmtId="0" fontId="66" fillId="0" borderId="14" xfId="0" applyFont="1" applyBorder="1" applyAlignment="1">
      <alignment horizontal="right" wrapText="1"/>
    </xf>
    <xf numFmtId="0" fontId="66" fillId="0" borderId="11" xfId="0" applyFont="1" applyBorder="1" applyAlignment="1">
      <alignment horizontal="right" wrapText="1"/>
    </xf>
    <xf numFmtId="0" fontId="67" fillId="0" borderId="12" xfId="0" applyFont="1" applyFill="1" applyBorder="1" applyAlignment="1">
      <alignment horizontal="right"/>
    </xf>
    <xf numFmtId="0" fontId="67" fillId="0" borderId="16" xfId="0" applyFont="1" applyFill="1" applyBorder="1" applyAlignment="1">
      <alignment horizontal="center" wrapText="1"/>
    </xf>
    <xf numFmtId="0" fontId="67" fillId="0" borderId="16" xfId="0" applyFont="1" applyFill="1" applyBorder="1" applyAlignment="1">
      <alignment horizontal="right" wrapText="1"/>
    </xf>
    <xf numFmtId="0" fontId="67" fillId="0" borderId="16" xfId="0" applyFont="1" applyBorder="1" applyAlignment="1">
      <alignment horizontal="right" wrapText="1"/>
    </xf>
    <xf numFmtId="0" fontId="66" fillId="0" borderId="16" xfId="0" applyFont="1" applyBorder="1" applyAlignment="1">
      <alignment horizontal="right" wrapText="1"/>
    </xf>
    <xf numFmtId="0" fontId="66" fillId="0" borderId="17" xfId="0" applyFont="1" applyBorder="1" applyAlignment="1">
      <alignment horizontal="right" wrapText="1"/>
    </xf>
    <xf numFmtId="43" fontId="67" fillId="0" borderId="12" xfId="42" applyFont="1" applyFill="1" applyBorder="1" applyAlignment="1">
      <alignment horizontal="right" wrapText="1"/>
    </xf>
    <xf numFmtId="43" fontId="67" fillId="0" borderId="12" xfId="42" applyFont="1" applyBorder="1" applyAlignment="1">
      <alignment horizontal="right" wrapText="1"/>
    </xf>
    <xf numFmtId="43" fontId="66" fillId="0" borderId="12" xfId="42" applyFont="1" applyBorder="1" applyAlignment="1">
      <alignment horizontal="right" wrapText="1"/>
    </xf>
    <xf numFmtId="0" fontId="67" fillId="0" borderId="16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 wrapText="1"/>
    </xf>
    <xf numFmtId="0" fontId="67" fillId="0" borderId="19" xfId="0" applyFont="1" applyFill="1" applyBorder="1" applyAlignment="1">
      <alignment horizontal="center" wrapText="1"/>
    </xf>
    <xf numFmtId="0" fontId="67" fillId="0" borderId="20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0" fontId="3" fillId="0" borderId="0" xfId="67" applyFont="1" applyBorder="1" applyAlignment="1">
      <alignment/>
      <protection/>
    </xf>
    <xf numFmtId="0" fontId="65" fillId="0" borderId="0" xfId="0" applyFont="1" applyAlignment="1">
      <alignment/>
    </xf>
    <xf numFmtId="0" fontId="68" fillId="33" borderId="0" xfId="0" applyFont="1" applyFill="1" applyAlignment="1">
      <alignment horizontal="left" vertical="center"/>
    </xf>
    <xf numFmtId="0" fontId="66" fillId="0" borderId="0" xfId="0" applyFont="1" applyBorder="1" applyAlignment="1">
      <alignment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 2" xfId="44"/>
    <cellStyle name="Currency" xfId="45"/>
    <cellStyle name="Currency [0]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10" xfId="60"/>
    <cellStyle name="Normal 18 2" xfId="61"/>
    <cellStyle name="Normal 2" xfId="62"/>
    <cellStyle name="Normal 2 10" xfId="63"/>
    <cellStyle name="Normal 2 11" xfId="64"/>
    <cellStyle name="Normal 2 2 2" xfId="65"/>
    <cellStyle name="Normal 2 3 3" xfId="66"/>
    <cellStyle name="Normal 2 9" xfId="67"/>
    <cellStyle name="Normal 4" xfId="68"/>
    <cellStyle name="Normal 5 5" xfId="69"/>
    <cellStyle name="Note" xfId="70"/>
    <cellStyle name="Output" xfId="71"/>
    <cellStyle name="Percent" xfId="72"/>
    <cellStyle name="Result" xfId="73"/>
    <cellStyle name="Result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200025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0</xdr:col>
      <xdr:colOff>1019175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0</xdr:col>
      <xdr:colOff>1019175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514350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655.0" TargetMode="External" /><Relationship Id="rId3" Type="http://schemas.openxmlformats.org/officeDocument/2006/relationships/hyperlink" Target="http://www.abs.gov.au/ausstats/abs@.nsf/exnote/4655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4680.0.55.001" TargetMode="External" /><Relationship Id="rId6" Type="http://schemas.openxmlformats.org/officeDocument/2006/relationships/hyperlink" Target="http://www.abs.gov.au/ausstats/abs@.nsf/exnote/4680.0.55.001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49" t="s">
        <v>0</v>
      </c>
      <c r="B1" s="49"/>
      <c r="C1" s="49"/>
      <c r="D1" s="49"/>
    </row>
    <row r="2" spans="1:4" ht="22.5" customHeight="1">
      <c r="A2" s="54" t="s">
        <v>23</v>
      </c>
      <c r="B2" s="54"/>
      <c r="C2" s="54"/>
      <c r="D2" s="54"/>
    </row>
    <row r="3" spans="1:4" ht="12.75" customHeight="1">
      <c r="A3" s="55" t="s">
        <v>24</v>
      </c>
      <c r="B3" s="55"/>
      <c r="C3" s="55"/>
      <c r="D3" s="55"/>
    </row>
    <row r="5" ht="12.75" customHeight="1">
      <c r="B5" s="1" t="s">
        <v>1</v>
      </c>
    </row>
    <row r="6" ht="12.75" customHeight="1">
      <c r="B6" s="2" t="s">
        <v>2</v>
      </c>
    </row>
    <row r="7" spans="2:3" ht="14.25">
      <c r="B7" s="15">
        <v>1</v>
      </c>
      <c r="C7" s="20" t="s">
        <v>20</v>
      </c>
    </row>
    <row r="8" spans="2:3" ht="14.25">
      <c r="B8" s="14">
        <v>2</v>
      </c>
      <c r="C8" s="20" t="s">
        <v>21</v>
      </c>
    </row>
    <row r="9" spans="2:3" ht="14.25">
      <c r="B9" s="14">
        <v>3</v>
      </c>
      <c r="C9" s="21" t="s">
        <v>22</v>
      </c>
    </row>
    <row r="12" spans="2:3" ht="15">
      <c r="B12" s="50"/>
      <c r="C12" s="50"/>
    </row>
    <row r="13" spans="2:3" ht="15.75">
      <c r="B13" s="51" t="s">
        <v>3</v>
      </c>
      <c r="C13" s="51"/>
    </row>
    <row r="15" ht="14.25">
      <c r="B15" s="3" t="s">
        <v>25</v>
      </c>
    </row>
    <row r="16" spans="2:3" ht="14.25">
      <c r="B16" s="52" t="s">
        <v>4</v>
      </c>
      <c r="C16" s="52"/>
    </row>
    <row r="17" spans="2:3" ht="14.25">
      <c r="B17" s="52" t="s">
        <v>5</v>
      </c>
      <c r="C17" s="52"/>
    </row>
    <row r="20" ht="15.75">
      <c r="B20" s="1" t="s">
        <v>6</v>
      </c>
    </row>
    <row r="22" spans="2:3" ht="27.75" customHeight="1">
      <c r="B22" s="53" t="s">
        <v>14</v>
      </c>
      <c r="C22" s="53"/>
    </row>
    <row r="25" ht="14.25" customHeight="1">
      <c r="B25" s="4" t="s">
        <v>13</v>
      </c>
    </row>
  </sheetData>
  <sheetProtection/>
  <mergeCells count="8">
    <mergeCell ref="A1:D1"/>
    <mergeCell ref="B12:C12"/>
    <mergeCell ref="B13:C13"/>
    <mergeCell ref="B16:C16"/>
    <mergeCell ref="B17:C17"/>
    <mergeCell ref="B22:C22"/>
    <mergeCell ref="A2:D2"/>
    <mergeCell ref="A3:D3"/>
  </mergeCells>
  <hyperlinks>
    <hyperlink ref="B7" location="TopOfTable_Table_1" display="TopOfTable_Table_1"/>
    <hyperlink ref="B8" location="TopOfTable_Table_2" display="2"/>
    <hyperlink ref="B9" location="TopOfTable_Table_3" display="3"/>
    <hyperlink ref="B13" r:id="rId1" display="More information available from the ABS website"/>
    <hyperlink ref="B16" r:id="rId2" display="Summary"/>
    <hyperlink ref="B17" r:id="rId3" display="Explanatory Notes"/>
    <hyperlink ref="B25" r:id="rId4" display="© Commonwealth of Australia 2014"/>
    <hyperlink ref="B16:C16" r:id="rId5" display="Summary"/>
    <hyperlink ref="B17:C17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3.75390625" style="0" customWidth="1"/>
    <col min="2" max="9" width="13.75390625" style="0" customWidth="1"/>
  </cols>
  <sheetData>
    <row r="1" spans="1:9" ht="67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2.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</row>
    <row r="3" spans="1:9" ht="12.75" customHeight="1">
      <c r="A3" s="55" t="s">
        <v>24</v>
      </c>
      <c r="B3" s="55"/>
      <c r="C3" s="55"/>
      <c r="D3" s="55"/>
      <c r="E3" s="55"/>
      <c r="F3" s="55"/>
      <c r="G3" s="55"/>
      <c r="H3" s="55"/>
      <c r="I3" s="55"/>
    </row>
    <row r="4" spans="1:9" ht="25.5" customHeight="1">
      <c r="A4" s="56" t="s">
        <v>17</v>
      </c>
      <c r="B4" s="56"/>
      <c r="C4" s="56"/>
      <c r="D4" s="56"/>
      <c r="E4" s="56"/>
      <c r="F4" s="56"/>
      <c r="G4" s="56"/>
      <c r="H4" s="56"/>
      <c r="I4" s="56"/>
    </row>
    <row r="5" spans="1:9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9" ht="56.25">
      <c r="A6" s="22"/>
      <c r="B6" s="23" t="s">
        <v>26</v>
      </c>
      <c r="C6" s="23" t="s">
        <v>27</v>
      </c>
      <c r="D6" s="23" t="s">
        <v>27</v>
      </c>
      <c r="E6" s="23" t="s">
        <v>28</v>
      </c>
      <c r="F6" s="23" t="s">
        <v>28</v>
      </c>
      <c r="G6" s="24" t="s">
        <v>29</v>
      </c>
      <c r="H6" s="25" t="s">
        <v>30</v>
      </c>
      <c r="I6" s="23" t="s">
        <v>31</v>
      </c>
    </row>
    <row r="7" spans="1:9" ht="14.25">
      <c r="A7" s="22"/>
      <c r="B7" s="23" t="s">
        <v>32</v>
      </c>
      <c r="C7" s="23" t="s">
        <v>32</v>
      </c>
      <c r="D7" s="23" t="s">
        <v>32</v>
      </c>
      <c r="E7" s="23" t="s">
        <v>32</v>
      </c>
      <c r="F7" s="23" t="s">
        <v>32</v>
      </c>
      <c r="G7" s="26" t="s">
        <v>33</v>
      </c>
      <c r="H7" s="23" t="s">
        <v>32</v>
      </c>
      <c r="I7" s="23" t="s">
        <v>9</v>
      </c>
    </row>
    <row r="8" spans="1:9" ht="22.5">
      <c r="A8" s="36" t="s">
        <v>34</v>
      </c>
      <c r="B8" s="37" t="s">
        <v>35</v>
      </c>
      <c r="C8" s="37" t="s">
        <v>35</v>
      </c>
      <c r="D8" s="37" t="s">
        <v>36</v>
      </c>
      <c r="E8" s="37" t="s">
        <v>35</v>
      </c>
      <c r="F8" s="37" t="s">
        <v>36</v>
      </c>
      <c r="G8" s="38" t="s">
        <v>37</v>
      </c>
      <c r="H8" s="39" t="s">
        <v>38</v>
      </c>
      <c r="I8" s="37" t="s">
        <v>39</v>
      </c>
    </row>
    <row r="9" spans="1:9" ht="14.25">
      <c r="A9" s="27" t="s">
        <v>40</v>
      </c>
      <c r="B9" s="28">
        <v>222.2933</v>
      </c>
      <c r="C9" s="28">
        <v>15.69473</v>
      </c>
      <c r="D9" s="29">
        <v>7.060370240578551</v>
      </c>
      <c r="E9" s="28">
        <v>27.01719</v>
      </c>
      <c r="F9" s="29">
        <f>0.121538480916879*100</f>
        <v>12.1538480916879</v>
      </c>
      <c r="G9" s="30">
        <v>140834.375</v>
      </c>
      <c r="H9" s="29">
        <v>1.578402289923891</v>
      </c>
      <c r="I9" s="30">
        <v>50860.7</v>
      </c>
    </row>
    <row r="10" spans="1:9" ht="14.25">
      <c r="A10" s="27" t="s">
        <v>41</v>
      </c>
      <c r="B10" s="28">
        <v>300.8257</v>
      </c>
      <c r="C10" s="28">
        <v>11.2653</v>
      </c>
      <c r="D10" s="29">
        <v>3.7447930811762427</v>
      </c>
      <c r="E10" s="28">
        <v>37.59111</v>
      </c>
      <c r="F10" s="29">
        <f>0.124959769062284*100</f>
        <v>12.4959769062284</v>
      </c>
      <c r="G10" s="30">
        <v>55636.1875</v>
      </c>
      <c r="H10" s="29">
        <v>5.407014993613643</v>
      </c>
      <c r="I10" s="30">
        <v>37986.2</v>
      </c>
    </row>
    <row r="11" spans="1:9" ht="22.5">
      <c r="A11" s="27" t="s">
        <v>42</v>
      </c>
      <c r="B11" s="28">
        <v>14.00028</v>
      </c>
      <c r="C11" s="28">
        <v>7.54056</v>
      </c>
      <c r="D11" s="29">
        <v>53.860065655829736</v>
      </c>
      <c r="E11" s="28">
        <v>1.25449</v>
      </c>
      <c r="F11" s="29">
        <f>0.089604636478699*100</f>
        <v>8.9604636478699</v>
      </c>
      <c r="G11" s="30">
        <v>43058.066568945</v>
      </c>
      <c r="H11" s="29">
        <v>0.3251488307674617</v>
      </c>
      <c r="I11" s="30">
        <v>46551.8</v>
      </c>
    </row>
    <row r="12" spans="1:9" ht="14.25">
      <c r="A12" s="27" t="s">
        <v>43</v>
      </c>
      <c r="B12" s="28">
        <v>226.86827</v>
      </c>
      <c r="C12" s="28">
        <v>10.92411</v>
      </c>
      <c r="D12" s="29">
        <v>4.8151775477461</v>
      </c>
      <c r="E12" s="28">
        <v>22.87032</v>
      </c>
      <c r="F12" s="29">
        <f>0.100808808565429*100</f>
        <v>10.0808808565429</v>
      </c>
      <c r="G12" s="30">
        <v>156598.75</v>
      </c>
      <c r="H12" s="29">
        <v>1.4487233774215948</v>
      </c>
      <c r="I12" s="30">
        <v>54772.7</v>
      </c>
    </row>
    <row r="13" spans="1:9" ht="14.25">
      <c r="A13" s="27" t="s">
        <v>44</v>
      </c>
      <c r="B13" s="28">
        <v>131.75576</v>
      </c>
      <c r="C13" s="28">
        <v>5.34995</v>
      </c>
      <c r="D13" s="29">
        <v>4.060505590040238</v>
      </c>
      <c r="E13" s="28">
        <v>16.29957</v>
      </c>
      <c r="F13" s="29">
        <f>0.123710492808815*100</f>
        <v>12.3710492808815</v>
      </c>
      <c r="G13" s="30">
        <v>9231.8125</v>
      </c>
      <c r="H13" s="29">
        <v>14.27192764151135</v>
      </c>
      <c r="I13" s="30">
        <v>58212</v>
      </c>
    </row>
    <row r="14" spans="1:9" ht="14.25">
      <c r="A14" s="27" t="s">
        <v>45</v>
      </c>
      <c r="B14" s="28">
        <v>237.35134</v>
      </c>
      <c r="C14" s="28">
        <v>24.163169999999997</v>
      </c>
      <c r="D14" s="29">
        <v>10.180338564762263</v>
      </c>
      <c r="E14" s="28">
        <v>42.199040000000004</v>
      </c>
      <c r="F14" s="29">
        <f>0.177791454642725*100</f>
        <v>17.7791454642725</v>
      </c>
      <c r="G14" s="30">
        <v>22184</v>
      </c>
      <c r="H14" s="29">
        <v>10.69921294626758</v>
      </c>
      <c r="I14" s="30">
        <v>43642.6</v>
      </c>
    </row>
    <row r="15" spans="1:9" ht="14.25">
      <c r="A15" s="27" t="s">
        <v>46</v>
      </c>
      <c r="B15" s="28">
        <v>1133.0946499999998</v>
      </c>
      <c r="C15" s="28">
        <v>74.93782</v>
      </c>
      <c r="D15" s="29">
        <v>6.613553422037604</v>
      </c>
      <c r="E15" s="28">
        <v>147.23172000000002</v>
      </c>
      <c r="F15" s="29">
        <f>0.129937706439617*100</f>
        <v>12.9937706439617</v>
      </c>
      <c r="G15" s="30">
        <v>427543.191568945</v>
      </c>
      <c r="H15" s="29">
        <v>2.65024603910054</v>
      </c>
      <c r="I15" s="30">
        <v>47866.6</v>
      </c>
    </row>
    <row r="16" spans="1:9" ht="14.25">
      <c r="A16" s="27" t="s">
        <v>47</v>
      </c>
      <c r="B16" s="28">
        <v>4332.739</v>
      </c>
      <c r="C16" s="28">
        <v>155.825</v>
      </c>
      <c r="D16" s="29">
        <v>3.5964548060707098</v>
      </c>
      <c r="E16" s="28">
        <v>1140.625</v>
      </c>
      <c r="F16" s="29">
        <f>0.263257260591972*100</f>
        <v>26.3257260591972</v>
      </c>
      <c r="G16" s="30">
        <v>1852642</v>
      </c>
      <c r="H16" s="29">
        <v>2.3386811915092065</v>
      </c>
      <c r="I16" s="30">
        <v>49057</v>
      </c>
    </row>
    <row r="17" spans="1:9" ht="14.25">
      <c r="A17" s="31" t="s">
        <v>12</v>
      </c>
      <c r="B17" s="32">
        <v>21507.719</v>
      </c>
      <c r="C17" s="32">
        <v>548.368</v>
      </c>
      <c r="D17" s="33">
        <v>2.5496334595035393</v>
      </c>
      <c r="E17" s="32">
        <v>6489.87</v>
      </c>
      <c r="F17" s="33">
        <f>0.301746084742878*100</f>
        <v>30.1746084742878</v>
      </c>
      <c r="G17" s="34">
        <v>7692024</v>
      </c>
      <c r="H17" s="33">
        <v>2.7961065904110542</v>
      </c>
      <c r="I17" s="34">
        <v>52240</v>
      </c>
    </row>
    <row r="18" spans="1:9" ht="14.25">
      <c r="A18" s="19"/>
      <c r="B18" s="35"/>
      <c r="C18" s="35"/>
      <c r="D18" s="35"/>
      <c r="E18" s="35"/>
      <c r="F18" s="35"/>
      <c r="G18" s="35"/>
      <c r="H18" s="35"/>
      <c r="I18" s="35"/>
    </row>
    <row r="19" spans="1:9" ht="14.25">
      <c r="A19" s="19" t="s">
        <v>48</v>
      </c>
      <c r="B19" s="35"/>
      <c r="C19" s="35"/>
      <c r="D19" s="35"/>
      <c r="E19" s="35"/>
      <c r="F19" s="35"/>
      <c r="G19" s="35"/>
      <c r="H19" s="35"/>
      <c r="I19" s="35"/>
    </row>
    <row r="20" ht="12.75" customHeight="1"/>
    <row r="22" ht="12.75" customHeight="1">
      <c r="A22" s="4" t="s">
        <v>13</v>
      </c>
    </row>
  </sheetData>
  <sheetProtection/>
  <mergeCells count="3">
    <mergeCell ref="A3:I3"/>
    <mergeCell ref="A4:I4"/>
    <mergeCell ref="A1:I1"/>
  </mergeCells>
  <hyperlinks>
    <hyperlink ref="A22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3.75390625" style="0" customWidth="1"/>
    <col min="2" max="2" width="15.375" style="0" bestFit="1" customWidth="1"/>
    <col min="3" max="5" width="13.75390625" style="0" customWidth="1"/>
    <col min="6" max="6" width="1.25" style="0" customWidth="1"/>
    <col min="7" max="10" width="13.75390625" style="0" customWidth="1"/>
  </cols>
  <sheetData>
    <row r="1" spans="1:10" ht="67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2.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 customHeight="1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4.25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ht="12.75" customHeight="1">
      <c r="A6" s="40"/>
      <c r="B6" s="42" t="s">
        <v>49</v>
      </c>
      <c r="C6" s="57" t="s">
        <v>50</v>
      </c>
      <c r="D6" s="57"/>
      <c r="E6" s="57"/>
      <c r="F6" s="45"/>
      <c r="G6" s="57" t="s">
        <v>51</v>
      </c>
      <c r="H6" s="57"/>
      <c r="I6" s="57"/>
      <c r="J6" s="57"/>
    </row>
    <row r="7" spans="1:10" ht="14.25">
      <c r="A7" s="41"/>
      <c r="B7" s="42" t="s">
        <v>52</v>
      </c>
      <c r="C7" s="42" t="s">
        <v>53</v>
      </c>
      <c r="D7" s="42" t="s">
        <v>54</v>
      </c>
      <c r="E7" s="42" t="s">
        <v>55</v>
      </c>
      <c r="F7" s="42"/>
      <c r="G7" s="42" t="s">
        <v>56</v>
      </c>
      <c r="H7" s="42" t="s">
        <v>57</v>
      </c>
      <c r="I7" s="42" t="s">
        <v>58</v>
      </c>
      <c r="J7" s="42" t="s">
        <v>59</v>
      </c>
    </row>
    <row r="8" spans="1:10" s="48" customFormat="1" ht="14.25">
      <c r="A8" s="46"/>
      <c r="B8" s="47" t="s">
        <v>60</v>
      </c>
      <c r="C8" s="47" t="s">
        <v>60</v>
      </c>
      <c r="D8" s="47" t="s">
        <v>60</v>
      </c>
      <c r="E8" s="47" t="s">
        <v>60</v>
      </c>
      <c r="F8" s="47"/>
      <c r="G8" s="47" t="s">
        <v>60</v>
      </c>
      <c r="H8" s="47" t="s">
        <v>60</v>
      </c>
      <c r="I8" s="47" t="s">
        <v>60</v>
      </c>
      <c r="J8" s="47" t="s">
        <v>60</v>
      </c>
    </row>
    <row r="9" spans="1:10" ht="14.25">
      <c r="A9" s="19" t="s">
        <v>7</v>
      </c>
      <c r="B9" s="43">
        <v>100</v>
      </c>
      <c r="C9" s="43">
        <v>100</v>
      </c>
      <c r="D9" s="43">
        <v>100</v>
      </c>
      <c r="E9" s="43">
        <v>100</v>
      </c>
      <c r="F9" s="43"/>
      <c r="G9" s="43">
        <v>100</v>
      </c>
      <c r="H9" s="43">
        <v>100</v>
      </c>
      <c r="I9" s="43">
        <v>100</v>
      </c>
      <c r="J9" s="43">
        <v>100</v>
      </c>
    </row>
    <row r="10" spans="1:10" ht="14.25">
      <c r="A10" s="19" t="s">
        <v>8</v>
      </c>
      <c r="B10" s="43">
        <v>97.25689867151065</v>
      </c>
      <c r="C10" s="43">
        <v>67.28424639301495</v>
      </c>
      <c r="D10" s="43">
        <v>64.13207908052372</v>
      </c>
      <c r="E10" s="43">
        <v>56.514236410698885</v>
      </c>
      <c r="F10" s="43"/>
      <c r="G10" s="43">
        <v>102.083333333333</v>
      </c>
      <c r="H10" s="43">
        <v>102.4390243902439</v>
      </c>
      <c r="I10" s="43">
        <v>97.22222222222221</v>
      </c>
      <c r="J10" s="43">
        <v>98.80918220946916</v>
      </c>
    </row>
    <row r="11" spans="1:10" ht="14.25">
      <c r="A11" s="19" t="s">
        <v>9</v>
      </c>
      <c r="B11" s="43">
        <v>91.04263263184859</v>
      </c>
      <c r="C11" s="43">
        <v>36.660810307192676</v>
      </c>
      <c r="D11" s="43">
        <v>51.00589452452574</v>
      </c>
      <c r="E11" s="43">
        <v>57.62356711450758</v>
      </c>
      <c r="F11" s="43"/>
      <c r="G11" s="43">
        <v>95.8333333333333</v>
      </c>
      <c r="H11" s="43">
        <v>114.6341463414634</v>
      </c>
      <c r="I11" s="43">
        <v>94.44444444444444</v>
      </c>
      <c r="J11" s="43">
        <v>101.27690100430415</v>
      </c>
    </row>
    <row r="12" spans="1:10" ht="14.25">
      <c r="A12" s="19" t="s">
        <v>10</v>
      </c>
      <c r="B12" s="43">
        <v>110.39982211418918</v>
      </c>
      <c r="C12" s="43">
        <v>104.59990416866316</v>
      </c>
      <c r="D12" s="43">
        <v>175.61857731564396</v>
      </c>
      <c r="E12" s="43">
        <v>196.90619992604462</v>
      </c>
      <c r="F12" s="43"/>
      <c r="G12" s="43">
        <v>81.25</v>
      </c>
      <c r="H12" s="43">
        <v>73.17073170731707</v>
      </c>
      <c r="I12" s="43">
        <v>52.77777777777778</v>
      </c>
      <c r="J12" s="43">
        <v>91.79340028694403</v>
      </c>
    </row>
    <row r="13" spans="1:10" ht="14.25">
      <c r="A13" s="19" t="s">
        <v>11</v>
      </c>
      <c r="B13" s="43">
        <v>97.96250698445955</v>
      </c>
      <c r="C13" s="43">
        <v>29.4521641910238</v>
      </c>
      <c r="D13" s="43">
        <v>47.76477543426475</v>
      </c>
      <c r="E13" s="43">
        <v>46.906199926044614</v>
      </c>
      <c r="F13" s="43"/>
      <c r="G13" s="43">
        <v>66.6666666666667</v>
      </c>
      <c r="H13" s="43" t="s">
        <v>15</v>
      </c>
      <c r="I13" s="43">
        <v>53.21345224003775</v>
      </c>
      <c r="J13" s="43">
        <v>101.0186513629842</v>
      </c>
    </row>
    <row r="14" spans="1:10" ht="14.25">
      <c r="A14" s="19" t="s">
        <v>16</v>
      </c>
      <c r="B14" s="43">
        <v>94.27828059120932</v>
      </c>
      <c r="C14" s="43" t="s">
        <v>15</v>
      </c>
      <c r="D14" s="43" t="s">
        <v>15</v>
      </c>
      <c r="E14" s="43" t="s">
        <v>15</v>
      </c>
      <c r="F14" s="43"/>
      <c r="G14" s="43">
        <v>72.9166666666667</v>
      </c>
      <c r="H14" s="43" t="s">
        <v>15</v>
      </c>
      <c r="I14" s="43">
        <v>77.91092141235528</v>
      </c>
      <c r="J14" s="43">
        <v>93.38593974175036</v>
      </c>
    </row>
    <row r="15" spans="1:10" ht="14.25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4.25">
      <c r="A16" s="19" t="s">
        <v>62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 customHeight="1">
      <c r="A17" s="19" t="s">
        <v>61</v>
      </c>
      <c r="B17" s="19"/>
      <c r="C17" s="19"/>
      <c r="D17" s="19"/>
      <c r="E17" s="19"/>
      <c r="F17" s="19"/>
      <c r="G17" s="19"/>
      <c r="H17" s="19"/>
      <c r="I17" s="19"/>
      <c r="J17" s="19"/>
    </row>
    <row r="19" ht="14.25">
      <c r="A19" s="4" t="s">
        <v>13</v>
      </c>
    </row>
  </sheetData>
  <sheetProtection/>
  <mergeCells count="5">
    <mergeCell ref="C6:E6"/>
    <mergeCell ref="G6:J6"/>
    <mergeCell ref="A1:J1"/>
    <mergeCell ref="A3:J3"/>
    <mergeCell ref="A4:J4"/>
  </mergeCells>
  <hyperlinks>
    <hyperlink ref="A19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6.625" style="0" customWidth="1"/>
    <col min="2" max="2" width="7.875" style="0" bestFit="1" customWidth="1"/>
    <col min="3" max="3" width="9.50390625" style="0" bestFit="1" customWidth="1"/>
    <col min="4" max="4" width="7.875" style="0" bestFit="1" customWidth="1"/>
    <col min="5" max="5" width="9.50390625" style="0" bestFit="1" customWidth="1"/>
    <col min="6" max="6" width="9.875" style="0" bestFit="1" customWidth="1"/>
    <col min="7" max="7" width="6.25390625" style="0" bestFit="1" customWidth="1"/>
    <col min="8" max="8" width="11.125" style="0" bestFit="1" customWidth="1"/>
    <col min="9" max="9" width="10.25390625" style="0" customWidth="1"/>
    <col min="10" max="10" width="11.625" style="0" bestFit="1" customWidth="1"/>
    <col min="11" max="11" width="10.625" style="0" bestFit="1" customWidth="1"/>
    <col min="12" max="12" width="6.75390625" style="0" bestFit="1" customWidth="1"/>
    <col min="13" max="13" width="10.25390625" style="0" bestFit="1" customWidth="1"/>
    <col min="14" max="14" width="8.00390625" style="0" bestFit="1" customWidth="1"/>
    <col min="15" max="15" width="8.875" style="0" bestFit="1" customWidth="1"/>
    <col min="16" max="16" width="7.875" style="0" bestFit="1" customWidth="1"/>
    <col min="17" max="17" width="9.50390625" style="0" bestFit="1" customWidth="1"/>
    <col min="18" max="18" width="9.875" style="0" bestFit="1" customWidth="1"/>
    <col min="19" max="19" width="10.875" style="0" bestFit="1" customWidth="1"/>
  </cols>
  <sheetData>
    <row r="1" spans="1:19" ht="67.5" customHeight="1">
      <c r="A1" s="125" t="s">
        <v>105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1" ht="22.5" customHeight="1">
      <c r="A2" s="16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17" t="s">
        <v>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5.5" customHeight="1">
      <c r="A4" s="18" t="s">
        <v>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4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9" ht="14.25">
      <c r="A6" s="21" t="s">
        <v>63</v>
      </c>
      <c r="B6" s="120" t="s">
        <v>64</v>
      </c>
      <c r="C6" s="121"/>
      <c r="D6" s="121"/>
      <c r="E6" s="121"/>
      <c r="F6" s="121"/>
      <c r="G6" s="121"/>
      <c r="H6" s="121"/>
      <c r="I6" s="121"/>
      <c r="J6" s="122"/>
      <c r="K6" s="120" t="s">
        <v>65</v>
      </c>
      <c r="L6" s="121"/>
      <c r="M6" s="121"/>
      <c r="N6" s="122"/>
      <c r="O6" s="117" t="s">
        <v>66</v>
      </c>
      <c r="P6" s="118"/>
      <c r="Q6" s="118"/>
      <c r="R6" s="118"/>
      <c r="S6" s="119"/>
    </row>
    <row r="7" spans="1:19" ht="27.75" customHeight="1">
      <c r="A7" s="126" t="s">
        <v>67</v>
      </c>
      <c r="B7" s="74" t="s">
        <v>68</v>
      </c>
      <c r="C7" s="75"/>
      <c r="D7" s="75"/>
      <c r="E7" s="75"/>
      <c r="F7" s="76"/>
      <c r="G7" s="75" t="s">
        <v>69</v>
      </c>
      <c r="H7" s="75"/>
      <c r="I7" s="75"/>
      <c r="J7" s="76"/>
      <c r="K7" s="78"/>
      <c r="L7" s="79"/>
      <c r="M7" s="79"/>
      <c r="N7" s="80"/>
      <c r="O7" s="108" t="s">
        <v>69</v>
      </c>
      <c r="P7" s="77" t="s">
        <v>70</v>
      </c>
      <c r="Q7" s="77"/>
      <c r="R7" s="77"/>
      <c r="S7" s="116" t="s">
        <v>71</v>
      </c>
    </row>
    <row r="8" spans="1:19" ht="14.25">
      <c r="A8" s="21"/>
      <c r="B8" s="78"/>
      <c r="C8" s="79"/>
      <c r="D8" s="79"/>
      <c r="E8" s="79"/>
      <c r="F8" s="80"/>
      <c r="G8" s="79"/>
      <c r="H8" s="79"/>
      <c r="I8" s="79"/>
      <c r="J8" s="82"/>
      <c r="K8" s="107"/>
      <c r="L8" s="83"/>
      <c r="M8" s="83"/>
      <c r="N8" s="82"/>
      <c r="O8" s="108"/>
      <c r="P8" s="81"/>
      <c r="Q8" s="81"/>
      <c r="R8" s="84"/>
      <c r="S8" s="109"/>
    </row>
    <row r="9" spans="1:19" ht="33.75">
      <c r="A9" s="126" t="s">
        <v>72</v>
      </c>
      <c r="B9" s="85" t="s">
        <v>73</v>
      </c>
      <c r="C9" s="77"/>
      <c r="D9" s="77"/>
      <c r="E9" s="86"/>
      <c r="F9" s="87" t="s">
        <v>74</v>
      </c>
      <c r="G9" s="85" t="s">
        <v>75</v>
      </c>
      <c r="H9" s="77"/>
      <c r="I9" s="86"/>
      <c r="J9" s="88" t="s">
        <v>76</v>
      </c>
      <c r="K9" s="89" t="s">
        <v>77</v>
      </c>
      <c r="L9" s="77" t="s">
        <v>78</v>
      </c>
      <c r="M9" s="77"/>
      <c r="N9" s="86"/>
      <c r="O9" s="109" t="s">
        <v>79</v>
      </c>
      <c r="P9" s="85" t="s">
        <v>73</v>
      </c>
      <c r="Q9" s="86"/>
      <c r="R9" s="113" t="s">
        <v>74</v>
      </c>
      <c r="S9" s="109" t="s">
        <v>80</v>
      </c>
    </row>
    <row r="10" spans="1:19" ht="14.25">
      <c r="A10" s="21"/>
      <c r="B10" s="85"/>
      <c r="C10" s="77"/>
      <c r="D10" s="77"/>
      <c r="E10" s="86"/>
      <c r="F10" s="87" t="s">
        <v>81</v>
      </c>
      <c r="G10" s="89"/>
      <c r="H10" s="81" t="s">
        <v>82</v>
      </c>
      <c r="I10" s="88"/>
      <c r="J10" s="88"/>
      <c r="K10" s="89" t="s">
        <v>83</v>
      </c>
      <c r="L10" s="84"/>
      <c r="M10" s="84"/>
      <c r="N10" s="88"/>
      <c r="O10" s="109"/>
      <c r="P10" s="89"/>
      <c r="Q10" s="88"/>
      <c r="R10" s="113" t="s">
        <v>81</v>
      </c>
      <c r="S10" s="109" t="s">
        <v>84</v>
      </c>
    </row>
    <row r="11" spans="1:19" ht="14.25">
      <c r="A11" s="21"/>
      <c r="B11" s="90"/>
      <c r="C11" s="81"/>
      <c r="D11" s="81"/>
      <c r="E11" s="91"/>
      <c r="F11" s="87"/>
      <c r="G11" s="89"/>
      <c r="H11" s="81"/>
      <c r="I11" s="88"/>
      <c r="J11" s="88"/>
      <c r="K11" s="89" t="s">
        <v>85</v>
      </c>
      <c r="L11" s="84"/>
      <c r="M11" s="84"/>
      <c r="N11" s="88"/>
      <c r="O11" s="109"/>
      <c r="P11" s="89"/>
      <c r="Q11" s="88"/>
      <c r="R11" s="113"/>
      <c r="S11" s="109"/>
    </row>
    <row r="12" spans="1:19" ht="22.5">
      <c r="A12" s="21"/>
      <c r="B12" s="92" t="s">
        <v>86</v>
      </c>
      <c r="C12" s="93"/>
      <c r="D12" s="94" t="s">
        <v>87</v>
      </c>
      <c r="E12" s="93"/>
      <c r="F12" s="95"/>
      <c r="G12" s="70" t="s">
        <v>88</v>
      </c>
      <c r="H12" s="72" t="s">
        <v>89</v>
      </c>
      <c r="I12" s="71" t="s">
        <v>90</v>
      </c>
      <c r="J12" s="71"/>
      <c r="K12" s="70"/>
      <c r="L12" s="73"/>
      <c r="M12" s="72"/>
      <c r="N12" s="71"/>
      <c r="O12" s="110" t="s">
        <v>91</v>
      </c>
      <c r="P12" s="92" t="s">
        <v>92</v>
      </c>
      <c r="Q12" s="93"/>
      <c r="R12" s="114"/>
      <c r="S12" s="110"/>
    </row>
    <row r="13" spans="1:19" ht="27" customHeight="1">
      <c r="A13" s="21"/>
      <c r="B13" s="92" t="s">
        <v>93</v>
      </c>
      <c r="C13" s="93"/>
      <c r="D13" s="94" t="s">
        <v>94</v>
      </c>
      <c r="E13" s="93"/>
      <c r="F13" s="95"/>
      <c r="G13" s="70"/>
      <c r="H13" s="96"/>
      <c r="I13" s="71"/>
      <c r="J13" s="71"/>
      <c r="K13" s="70" t="s">
        <v>53</v>
      </c>
      <c r="L13" s="72" t="s">
        <v>54</v>
      </c>
      <c r="M13" s="72" t="s">
        <v>55</v>
      </c>
      <c r="N13" s="71" t="s">
        <v>95</v>
      </c>
      <c r="O13" s="110"/>
      <c r="P13" s="92" t="s">
        <v>96</v>
      </c>
      <c r="Q13" s="93"/>
      <c r="R13" s="114"/>
      <c r="S13" s="110"/>
    </row>
    <row r="14" spans="1:19" ht="14.25">
      <c r="A14" s="21" t="s">
        <v>97</v>
      </c>
      <c r="B14" s="97" t="s">
        <v>98</v>
      </c>
      <c r="C14" s="98" t="s">
        <v>99</v>
      </c>
      <c r="D14" s="99" t="s">
        <v>98</v>
      </c>
      <c r="E14" s="98" t="s">
        <v>99</v>
      </c>
      <c r="F14" s="100" t="s">
        <v>99</v>
      </c>
      <c r="G14" s="97" t="s">
        <v>100</v>
      </c>
      <c r="H14" s="101" t="s">
        <v>99</v>
      </c>
      <c r="I14" s="100" t="s">
        <v>99</v>
      </c>
      <c r="J14" s="98"/>
      <c r="K14" s="97" t="s">
        <v>98</v>
      </c>
      <c r="L14" s="99" t="s">
        <v>98</v>
      </c>
      <c r="M14" s="99" t="s">
        <v>98</v>
      </c>
      <c r="N14" s="98" t="s">
        <v>98</v>
      </c>
      <c r="O14" s="111" t="s">
        <v>100</v>
      </c>
      <c r="P14" s="97" t="s">
        <v>98</v>
      </c>
      <c r="Q14" s="98" t="s">
        <v>99</v>
      </c>
      <c r="R14" s="115" t="s">
        <v>99</v>
      </c>
      <c r="S14" s="111"/>
    </row>
    <row r="15" spans="2:19" ht="14.25">
      <c r="B15" s="102" t="s">
        <v>101</v>
      </c>
      <c r="C15" s="103" t="s">
        <v>102</v>
      </c>
      <c r="D15" s="104" t="s">
        <v>101</v>
      </c>
      <c r="E15" s="103" t="s">
        <v>102</v>
      </c>
      <c r="F15" s="103" t="s">
        <v>102</v>
      </c>
      <c r="G15" s="105" t="s">
        <v>103</v>
      </c>
      <c r="H15" s="106" t="s">
        <v>102</v>
      </c>
      <c r="I15" s="103" t="s">
        <v>102</v>
      </c>
      <c r="J15" s="103"/>
      <c r="K15" s="102" t="s">
        <v>101</v>
      </c>
      <c r="L15" s="106" t="s">
        <v>104</v>
      </c>
      <c r="M15" s="106" t="s">
        <v>104</v>
      </c>
      <c r="N15" s="103" t="s">
        <v>104</v>
      </c>
      <c r="O15" s="112" t="s">
        <v>103</v>
      </c>
      <c r="P15" s="102" t="s">
        <v>101</v>
      </c>
      <c r="Q15" s="103" t="s">
        <v>102</v>
      </c>
      <c r="R15" s="105" t="s">
        <v>102</v>
      </c>
      <c r="S15" s="112"/>
    </row>
    <row r="16" spans="1:19" ht="14.25" customHeight="1">
      <c r="A16" s="68" t="s">
        <v>7</v>
      </c>
      <c r="B16" s="59">
        <v>34276.047699869916</v>
      </c>
      <c r="C16" s="60">
        <v>4143.122832</v>
      </c>
      <c r="D16" s="59">
        <v>217.311314</v>
      </c>
      <c r="E16" s="60">
        <v>172.826047</v>
      </c>
      <c r="F16" s="66">
        <v>730.483766210832</v>
      </c>
      <c r="G16" s="64">
        <v>16.429000000000002</v>
      </c>
      <c r="H16" s="61">
        <v>8363.8067725626</v>
      </c>
      <c r="I16" s="61">
        <v>379.0493714987824</v>
      </c>
      <c r="J16" s="63" t="s">
        <v>15</v>
      </c>
      <c r="K16" s="62">
        <v>18783</v>
      </c>
      <c r="L16" s="62">
        <v>57511</v>
      </c>
      <c r="M16" s="62">
        <v>16226</v>
      </c>
      <c r="N16" s="63" t="s">
        <v>15</v>
      </c>
      <c r="O16" s="64">
        <v>2.027472</v>
      </c>
      <c r="P16" s="59">
        <v>14488.02524812</v>
      </c>
      <c r="Q16" s="64">
        <v>178.7760623253</v>
      </c>
      <c r="R16" s="43">
        <v>26.623355909288403</v>
      </c>
      <c r="S16" s="63" t="s">
        <v>15</v>
      </c>
    </row>
    <row r="17" spans="1:19" ht="14.25">
      <c r="A17" s="68" t="s">
        <v>8</v>
      </c>
      <c r="B17" s="59">
        <v>31317.02511605051</v>
      </c>
      <c r="C17" s="60">
        <v>4351.055348</v>
      </c>
      <c r="D17" s="59">
        <v>458.235391</v>
      </c>
      <c r="E17" s="60">
        <v>205.237869</v>
      </c>
      <c r="F17" s="66">
        <v>803.4961301776918</v>
      </c>
      <c r="G17" s="64">
        <v>15.936</v>
      </c>
      <c r="H17" s="61">
        <v>8176.100761338131</v>
      </c>
      <c r="I17" s="61">
        <v>440.01701040030366</v>
      </c>
      <c r="J17" s="63" t="s">
        <v>15</v>
      </c>
      <c r="K17" s="62">
        <v>12638</v>
      </c>
      <c r="L17" s="62">
        <v>36883</v>
      </c>
      <c r="M17" s="62">
        <v>9170</v>
      </c>
      <c r="N17" s="63" t="s">
        <v>15</v>
      </c>
      <c r="O17" s="64">
        <v>1.910353</v>
      </c>
      <c r="P17" s="59">
        <v>15299.297385329999</v>
      </c>
      <c r="Q17" s="64">
        <v>178.8005456214</v>
      </c>
      <c r="R17" s="43">
        <v>29.206980439909305</v>
      </c>
      <c r="S17" s="63" t="s">
        <v>15</v>
      </c>
    </row>
    <row r="18" spans="1:19" ht="12.75" customHeight="1">
      <c r="A18" s="68" t="s">
        <v>9</v>
      </c>
      <c r="B18" s="59">
        <v>30812.896702792816</v>
      </c>
      <c r="C18" s="60">
        <v>4227.300000000001</v>
      </c>
      <c r="D18" s="59">
        <v>166.12266200000002</v>
      </c>
      <c r="E18" s="60">
        <v>220.40000000000003</v>
      </c>
      <c r="F18" s="66">
        <v>854.0392344022929</v>
      </c>
      <c r="G18" s="64">
        <v>17.363</v>
      </c>
      <c r="H18" s="61">
        <v>8274.895262768901</v>
      </c>
      <c r="I18" s="61">
        <v>449.1022153555279</v>
      </c>
      <c r="J18" s="63" t="s">
        <v>15</v>
      </c>
      <c r="K18" s="62">
        <v>6886</v>
      </c>
      <c r="L18" s="62">
        <v>29334</v>
      </c>
      <c r="M18" s="62">
        <v>9350</v>
      </c>
      <c r="N18" s="63" t="s">
        <v>15</v>
      </c>
      <c r="O18" s="64">
        <v>1.916467</v>
      </c>
      <c r="P18" s="59">
        <v>16383.4601119</v>
      </c>
      <c r="Q18" s="64">
        <v>189.457998916</v>
      </c>
      <c r="R18" s="43">
        <v>20.938281827855747</v>
      </c>
      <c r="S18" s="63" t="s">
        <v>15</v>
      </c>
    </row>
    <row r="19" spans="1:19" ht="14.25">
      <c r="A19" s="68" t="s">
        <v>10</v>
      </c>
      <c r="B19" s="59">
        <v>24889.65345898853</v>
      </c>
      <c r="C19" s="60">
        <v>3967.6000000000004</v>
      </c>
      <c r="D19" s="59">
        <v>200.243194</v>
      </c>
      <c r="E19" s="60">
        <v>212.70000000000005</v>
      </c>
      <c r="F19" s="66">
        <v>962.556362629985</v>
      </c>
      <c r="G19" s="64">
        <v>15.633</v>
      </c>
      <c r="H19" s="61">
        <v>7658.326469048922</v>
      </c>
      <c r="I19" s="61">
        <v>452.68758479914493</v>
      </c>
      <c r="J19" s="63" t="s">
        <v>15</v>
      </c>
      <c r="K19" s="62">
        <v>19647</v>
      </c>
      <c r="L19" s="62">
        <v>101000</v>
      </c>
      <c r="M19" s="62">
        <v>31950</v>
      </c>
      <c r="N19" s="62">
        <v>11937</v>
      </c>
      <c r="O19" s="64">
        <v>1.845357</v>
      </c>
      <c r="P19" s="59">
        <v>14945.96545199</v>
      </c>
      <c r="Q19" s="64">
        <v>175.39133204819998</v>
      </c>
      <c r="R19" s="43">
        <v>19.02933368292667</v>
      </c>
      <c r="S19" s="63" t="s">
        <v>15</v>
      </c>
    </row>
    <row r="20" spans="1:19" ht="14.25">
      <c r="A20" s="68" t="s">
        <v>11</v>
      </c>
      <c r="B20" s="59">
        <v>25690.03150280725</v>
      </c>
      <c r="C20" s="60">
        <v>4195.59</v>
      </c>
      <c r="D20" s="59">
        <v>273.9414834</v>
      </c>
      <c r="E20" s="60">
        <v>301.10999999999996</v>
      </c>
      <c r="F20" s="66">
        <v>1331.4071911392616</v>
      </c>
      <c r="G20" s="64">
        <v>18.824</v>
      </c>
      <c r="H20" s="61">
        <v>8559.994563964276</v>
      </c>
      <c r="I20" s="61">
        <v>633.852525871083</v>
      </c>
      <c r="J20" s="63" t="s">
        <v>15</v>
      </c>
      <c r="K20" s="62">
        <v>5532</v>
      </c>
      <c r="L20" s="62">
        <v>27470</v>
      </c>
      <c r="M20" s="62">
        <v>7611</v>
      </c>
      <c r="N20" s="62">
        <v>3803.5</v>
      </c>
      <c r="O20" s="64">
        <v>1.921841</v>
      </c>
      <c r="P20" s="59">
        <v>13223.20186532</v>
      </c>
      <c r="Q20" s="64">
        <v>161.9847985314</v>
      </c>
      <c r="R20" s="43">
        <v>18.9</v>
      </c>
      <c r="S20" s="63" t="s">
        <v>15</v>
      </c>
    </row>
    <row r="21" spans="1:19" ht="14.25">
      <c r="A21" s="69" t="s">
        <v>16</v>
      </c>
      <c r="B21" s="59">
        <v>27603.15397753087</v>
      </c>
      <c r="C21" s="60">
        <v>4320.11</v>
      </c>
      <c r="D21" s="59">
        <v>271.2072821</v>
      </c>
      <c r="E21" s="60">
        <v>237.25000000000003</v>
      </c>
      <c r="F21" s="66">
        <v>1343.7878809064912</v>
      </c>
      <c r="G21" s="64">
        <v>18.266</v>
      </c>
      <c r="H21" s="61">
        <v>8633.740401814075</v>
      </c>
      <c r="I21" s="61">
        <v>575.0757233057725</v>
      </c>
      <c r="J21" s="63" t="s">
        <v>15</v>
      </c>
      <c r="K21" s="63" t="s">
        <v>15</v>
      </c>
      <c r="L21" s="63" t="s">
        <v>15</v>
      </c>
      <c r="M21" s="63" t="s">
        <v>15</v>
      </c>
      <c r="N21" s="63" t="s">
        <v>15</v>
      </c>
      <c r="O21" s="64">
        <v>2.041129</v>
      </c>
      <c r="P21" s="59">
        <v>13889.055633750002</v>
      </c>
      <c r="Q21" s="64">
        <v>176.91157683069997</v>
      </c>
      <c r="R21" s="43">
        <v>23.6</v>
      </c>
      <c r="S21" s="63" t="s">
        <v>15</v>
      </c>
    </row>
    <row r="22" spans="1:19" ht="14.25">
      <c r="A22" s="65"/>
      <c r="B22" s="59"/>
      <c r="C22" s="60"/>
      <c r="D22" s="59"/>
      <c r="E22" s="60"/>
      <c r="F22" s="66"/>
      <c r="G22" s="64"/>
      <c r="H22" s="67"/>
      <c r="I22" s="67"/>
      <c r="J22" s="63"/>
      <c r="K22" s="63"/>
      <c r="L22" s="63"/>
      <c r="M22" s="63"/>
      <c r="N22" s="63"/>
      <c r="O22" s="64"/>
      <c r="P22" s="59"/>
      <c r="Q22" s="64"/>
      <c r="R22" s="43"/>
      <c r="S22" s="63"/>
    </row>
    <row r="23" spans="1:19" ht="14.25">
      <c r="A23" s="19" t="s">
        <v>62</v>
      </c>
      <c r="B23" s="59"/>
      <c r="C23" s="60"/>
      <c r="D23" s="59"/>
      <c r="E23" s="60"/>
      <c r="F23" s="66"/>
      <c r="G23" s="64"/>
      <c r="H23" s="67"/>
      <c r="I23" s="67"/>
      <c r="J23" s="63"/>
      <c r="K23" s="63"/>
      <c r="L23" s="63"/>
      <c r="M23" s="63"/>
      <c r="N23" s="63"/>
      <c r="O23" s="64"/>
      <c r="P23" s="59"/>
      <c r="Q23" s="64"/>
      <c r="R23" s="43"/>
      <c r="S23" s="63"/>
    </row>
    <row r="24" spans="1:11" ht="14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ht="14.25">
      <c r="A26" s="4" t="s">
        <v>13</v>
      </c>
    </row>
  </sheetData>
  <sheetProtection/>
  <mergeCells count="19">
    <mergeCell ref="P12:Q12"/>
    <mergeCell ref="A1:S1"/>
    <mergeCell ref="K6:N6"/>
    <mergeCell ref="O6:S6"/>
    <mergeCell ref="B7:F7"/>
    <mergeCell ref="G7:J7"/>
    <mergeCell ref="P7:R7"/>
    <mergeCell ref="B9:E9"/>
    <mergeCell ref="G9:I9"/>
    <mergeCell ref="L9:N9"/>
    <mergeCell ref="P9:Q9"/>
    <mergeCell ref="B6:J6"/>
    <mergeCell ref="B10:C10"/>
    <mergeCell ref="D10:E10"/>
    <mergeCell ref="B12:C12"/>
    <mergeCell ref="D12:E12"/>
    <mergeCell ref="B13:C13"/>
    <mergeCell ref="D13:E13"/>
    <mergeCell ref="P13:Q13"/>
  </mergeCells>
  <hyperlinks>
    <hyperlink ref="A2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2015-04-01T05:28:59Z</dcterms:created>
  <dcterms:modified xsi:type="dcterms:W3CDTF">2015-04-11T04:37:55Z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